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ortcut-targets-by-id\1ny818r-69n-IT2rccg3xkL6PfFySCxDP\Client Work\Project Estimator\SEO\Blogs\"/>
    </mc:Choice>
  </mc:AlternateContent>
  <xr:revisionPtr revIDLastSave="0" documentId="8_{66C5484A-2EB5-4990-8858-D68D4FD81CB5}" xr6:coauthVersionLast="47" xr6:coauthVersionMax="47" xr10:uidLastSave="{00000000-0000-0000-0000-000000000000}"/>
  <bookViews>
    <workbookView xWindow="-105" yWindow="0" windowWidth="19410" windowHeight="20985" tabRatio="500" activeTab="2" xr2:uid="{00000000-000D-0000-FFFF-FFFF00000000}"/>
  </bookViews>
  <sheets>
    <sheet name="How to use" sheetId="1" r:id="rId1"/>
    <sheet name="Builder View" sheetId="2" r:id="rId2"/>
    <sheet name="Client Quot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2" i="2" l="1"/>
  <c r="E32" i="2"/>
  <c r="C34" i="2" s="1"/>
  <c r="D32" i="2"/>
  <c r="C32" i="2"/>
  <c r="B32" i="2"/>
  <c r="F31" i="2"/>
  <c r="C36" i="3" s="1"/>
  <c r="E31" i="2"/>
  <c r="F30" i="2"/>
  <c r="G30" i="2" s="1"/>
  <c r="E30" i="2"/>
  <c r="F29" i="2"/>
  <c r="G29" i="2" s="1"/>
  <c r="E29" i="2"/>
  <c r="F28" i="2"/>
  <c r="G28" i="2" s="1"/>
  <c r="E28" i="2"/>
  <c r="F27" i="2"/>
  <c r="C32" i="3" s="1"/>
  <c r="E27" i="2"/>
  <c r="F26" i="2"/>
  <c r="G26" i="2" s="1"/>
  <c r="E26" i="2"/>
  <c r="F25" i="2"/>
  <c r="G25" i="2" s="1"/>
  <c r="E25" i="2"/>
  <c r="F24" i="2"/>
  <c r="G24" i="2" s="1"/>
  <c r="E24" i="2"/>
  <c r="F23" i="2"/>
  <c r="C28" i="3" s="1"/>
  <c r="E23" i="2"/>
  <c r="F22" i="2"/>
  <c r="G22" i="2" s="1"/>
  <c r="E22" i="2"/>
  <c r="F21" i="2"/>
  <c r="C26" i="3" s="1"/>
  <c r="E21" i="2"/>
  <c r="F20" i="2"/>
  <c r="C25" i="3" s="1"/>
  <c r="E20" i="2"/>
  <c r="F19" i="2"/>
  <c r="C24" i="3" s="1"/>
  <c r="E19" i="2"/>
  <c r="F18" i="2"/>
  <c r="G18" i="2" s="1"/>
  <c r="E18" i="2"/>
  <c r="F17" i="2"/>
  <c r="G17" i="2" s="1"/>
  <c r="E17" i="2"/>
  <c r="F16" i="2"/>
  <c r="G16" i="2" s="1"/>
  <c r="E16" i="2"/>
  <c r="F15" i="2"/>
  <c r="C20" i="3" s="1"/>
  <c r="E15" i="2"/>
  <c r="F14" i="2"/>
  <c r="G14" i="2" s="1"/>
  <c r="E14" i="2"/>
  <c r="F13" i="2"/>
  <c r="G13" i="2" s="1"/>
  <c r="E13" i="2"/>
  <c r="F12" i="2"/>
  <c r="G12" i="2" s="1"/>
  <c r="E12" i="2"/>
  <c r="A21" i="3" l="1"/>
  <c r="A27" i="3"/>
  <c r="A33" i="3"/>
  <c r="G15" i="2"/>
  <c r="G32" i="2" s="1"/>
  <c r="G19" i="2"/>
  <c r="G23" i="2"/>
  <c r="G27" i="2"/>
  <c r="G31" i="2"/>
  <c r="C21" i="3"/>
  <c r="C27" i="3"/>
  <c r="C33" i="3"/>
  <c r="A22" i="3"/>
  <c r="A28" i="3"/>
  <c r="A34" i="3"/>
  <c r="C22" i="3"/>
  <c r="C34" i="3"/>
  <c r="A17" i="3"/>
  <c r="A23" i="3"/>
  <c r="A29" i="3"/>
  <c r="A35" i="3"/>
  <c r="C17" i="3"/>
  <c r="C23" i="3"/>
  <c r="C29" i="3"/>
  <c r="C35" i="3"/>
  <c r="A18" i="3"/>
  <c r="A24" i="3"/>
  <c r="A30" i="3"/>
  <c r="A36" i="3"/>
  <c r="C18" i="3"/>
  <c r="C30" i="3"/>
  <c r="G20" i="2"/>
  <c r="G21" i="2"/>
  <c r="A19" i="3"/>
  <c r="A25" i="3"/>
  <c r="A31" i="3"/>
  <c r="C35" i="2"/>
  <c r="C19" i="3"/>
  <c r="C31" i="3"/>
  <c r="C36" i="2"/>
  <c r="C37" i="3" s="1"/>
  <c r="A20" i="3"/>
  <c r="A26" i="3"/>
  <c r="A32" i="3"/>
  <c r="C42" i="2" l="1"/>
  <c r="C41" i="2"/>
  <c r="C37" i="2"/>
  <c r="C38" i="3" l="1"/>
  <c r="C38" i="2"/>
  <c r="C39" i="3" s="1"/>
  <c r="C39" i="2" l="1"/>
  <c r="C40" i="3" s="1"/>
</calcChain>
</file>

<file path=xl/sharedStrings.xml><?xml version="1.0" encoding="utf-8"?>
<sst xmlns="http://schemas.openxmlformats.org/spreadsheetml/2006/main" count="85" uniqueCount="81">
  <si>
    <t>Building Quote Template  ·  Project Estimator</t>
  </si>
  <si>
    <t>A repeatable way to price a building job and send a clean, professional quote.</t>
  </si>
  <si>
    <t>How it works</t>
  </si>
  <si>
    <t>1.  On the Builder View tab, set your mark-up on materials, labour and plant, plus contingency and VAT, at the top.</t>
  </si>
  <si>
    <t>2.  For each work section, type your Materials, Labour and Plant costs. Add or rename sections as needed.</t>
  </si>
  <si>
    <t>3.  The template works out your cost, your mark-up and the client price for every section.</t>
  </si>
  <si>
    <t>4.  The Client Quote tab fills in on its own. Add your company and client details, then send it or export it to PDF.</t>
  </si>
  <si>
    <t>The two views</t>
  </si>
  <si>
    <t>Builder View  —  your working copy, with your margin in plain sight so nothing gets missed.</t>
  </si>
  <si>
    <t>Client Quote  —  the clean version you send, showing prices only.</t>
  </si>
  <si>
    <t>Legend</t>
  </si>
  <si>
    <t>Yellow cells are yours to type in. White cells are worked out for you, so leave them alone.</t>
  </si>
  <si>
    <t>A quicker, priced-for-you option</t>
  </si>
  <si>
    <t>This template structures and presents your own prices. If you would rather have the job priced for you at live merchant rates, Project Estimator can do that. Upload your plans and an estimate comes back, typically within about five working days.</t>
  </si>
  <si>
    <t>Template provided by Project Estimator  ·  projectestimator.co.uk</t>
  </si>
  <si>
    <t>BUILDING QUOTE  —  BUILDER VIEW  (your margin)</t>
  </si>
  <si>
    <t>Set these first (yellow cells)</t>
  </si>
  <si>
    <t>Mark-up on materials %</t>
  </si>
  <si>
    <t>Mark-up on labour %</t>
  </si>
  <si>
    <t>Mark-up on plant %</t>
  </si>
  <si>
    <t>Contingency %</t>
  </si>
  <si>
    <t>VAT %  (set to 0 if not VAT registered)</t>
  </si>
  <si>
    <t>Work section / item</t>
  </si>
  <si>
    <t>Materials £</t>
  </si>
  <si>
    <t>Labour £</t>
  </si>
  <si>
    <t>Plant £</t>
  </si>
  <si>
    <t>Your cost £</t>
  </si>
  <si>
    <t>Client price £</t>
  </si>
  <si>
    <t>Your mark-up £</t>
  </si>
  <si>
    <t>Site setup &amp; welfare</t>
  </si>
  <si>
    <t>← example, overwrite with your figures</t>
  </si>
  <si>
    <t>Groundworks &amp; foundations</t>
  </si>
  <si>
    <t>Drainage</t>
  </si>
  <si>
    <t>Ground floor / slab</t>
  </si>
  <si>
    <t>Brickwork &amp; blockwork (walls)</t>
  </si>
  <si>
    <t>Scaffolding</t>
  </si>
  <si>
    <t>Windows &amp; doors</t>
  </si>
  <si>
    <t>Lintels</t>
  </si>
  <si>
    <t>Upper floors</t>
  </si>
  <si>
    <t>Roof structure</t>
  </si>
  <si>
    <t>Roof covering</t>
  </si>
  <si>
    <t>Guttering &amp; fascias</t>
  </si>
  <si>
    <t>First fix carpentry</t>
  </si>
  <si>
    <t>Plumbing &amp; heating</t>
  </si>
  <si>
    <t>Electrics</t>
  </si>
  <si>
    <t>Plastering</t>
  </si>
  <si>
    <t>Second fix carpentry</t>
  </si>
  <si>
    <t>Kitchen</t>
  </si>
  <si>
    <t>Decorating</t>
  </si>
  <si>
    <t>Finishes / tiling</t>
  </si>
  <si>
    <t>Totals</t>
  </si>
  <si>
    <t>Your total cost (ex VAT)</t>
  </si>
  <si>
    <t>Client price before contingency (ex VAT)</t>
  </si>
  <si>
    <t>Contingency (£)</t>
  </si>
  <si>
    <t>Subtotal (ex VAT)</t>
  </si>
  <si>
    <t>VAT (£)</t>
  </si>
  <si>
    <t>TOTAL (inc VAT)</t>
  </si>
  <si>
    <t>Your total mark-up (£)</t>
  </si>
  <si>
    <t>Effective mark-up (% of your cost)</t>
  </si>
  <si>
    <t>QUOTE</t>
  </si>
  <si>
    <t>From (your company)</t>
  </si>
  <si>
    <t>Address</t>
  </si>
  <si>
    <t>Phone</t>
  </si>
  <si>
    <t>Email</t>
  </si>
  <si>
    <t>To (client)</t>
  </si>
  <si>
    <t>Site address</t>
  </si>
  <si>
    <t>Quote reference</t>
  </si>
  <si>
    <t>Quote date</t>
  </si>
  <si>
    <t>Valid until</t>
  </si>
  <si>
    <t>7 days from the quote date</t>
  </si>
  <si>
    <t>Scope of works</t>
  </si>
  <si>
    <t>Description</t>
  </si>
  <si>
    <t>Price (£, ex VAT)</t>
  </si>
  <si>
    <t>Contingency allowance</t>
  </si>
  <si>
    <t>VAT</t>
  </si>
  <si>
    <t>This quote is valid for 7 days from the date above, as material prices can move. Prices exclude VAT unless a VAT amount is shown.</t>
  </si>
  <si>
    <t>Terms (edit to suit your business):</t>
  </si>
  <si>
    <t>•  Payment stages to be agreed before work starts.</t>
  </si>
  <si>
    <t>•  Variations to the scope above will be priced separately and agreed in writing.</t>
  </si>
  <si>
    <t>•  Provisional allowances are best estimates and will be confirmed once specified.</t>
  </si>
  <si>
    <t>SG Terms and Conditions for Estimating Services and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</si>
</sst>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9" x14ac:knownFonts="1">
    <font>
      <sz val="11"/>
      <color theme="1"/>
      <name val="Calibri"/>
      <family val="2"/>
      <charset val="1"/>
    </font>
    <font>
      <b/>
      <sz val="16"/>
      <color rgb="FF000000"/>
      <name val="Arial"/>
      <charset val="1"/>
    </font>
    <font>
      <i/>
      <sz val="9"/>
      <color rgb="FF595959"/>
      <name val="Arial"/>
      <charset val="1"/>
    </font>
    <font>
      <b/>
      <sz val="10"/>
      <color rgb="FF000000"/>
      <name val="Arial"/>
      <charset val="1"/>
    </font>
    <font>
      <sz val="10"/>
      <color rgb="FF000000"/>
      <name val="Arial"/>
      <charset val="1"/>
    </font>
    <font>
      <b/>
      <sz val="16"/>
      <color rgb="FFFFFFFF"/>
      <name val="Arial"/>
      <charset val="1"/>
    </font>
    <font>
      <b/>
      <sz val="11"/>
      <color rgb="FFFFFFFF"/>
      <name val="Arial"/>
      <charset val="1"/>
    </font>
    <font>
      <b/>
      <sz val="11"/>
      <color rgb="FF000000"/>
      <name val="Arial"/>
      <charset val="1"/>
    </font>
    <font>
      <u/>
      <sz val="11"/>
      <color theme="10"/>
      <name val="Calibri"/>
      <family val="2"/>
      <charset val="1"/>
    </font>
  </fonts>
  <fills count="5">
    <fill>
      <patternFill patternType="none"/>
    </fill>
    <fill>
      <patternFill patternType="gray125"/>
    </fill>
    <fill>
      <patternFill patternType="solid">
        <fgColor rgb="FF1F3864"/>
        <bgColor rgb="FF333333"/>
      </patternFill>
    </fill>
    <fill>
      <patternFill patternType="solid">
        <fgColor rgb="FFFFF2CC"/>
        <bgColor rgb="FFFFFFFF"/>
      </patternFill>
    </fill>
    <fill>
      <patternFill patternType="solid">
        <fgColor rgb="FFD9CDBC"/>
        <bgColor rgb="FFBFBFB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0" fontId="4" fillId="0" borderId="0" xfId="0" applyFont="1" applyAlignment="1">
      <alignment horizontal="left" vertical="top" wrapText="1"/>
    </xf>
    <xf numFmtId="0" fontId="2" fillId="0" borderId="0" xfId="0" applyFont="1" applyAlignment="1">
      <alignment horizontal="left" vertical="top" wrapText="1"/>
    </xf>
    <xf numFmtId="0" fontId="7" fillId="4" borderId="1" xfId="0" applyFont="1" applyFill="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6" fillId="2" borderId="1" xfId="0" applyFont="1" applyFill="1" applyBorder="1" applyAlignment="1">
      <alignment horizontal="left" vertical="center"/>
    </xf>
    <xf numFmtId="0" fontId="4" fillId="3" borderId="1" xfId="0" applyFont="1" applyFill="1" applyBorder="1" applyAlignment="1">
      <alignment horizontal="left" vertical="top" wrapText="1"/>
    </xf>
    <xf numFmtId="0" fontId="5" fillId="2" borderId="0" xfId="0" applyFont="1" applyFill="1" applyAlignment="1">
      <alignment horizontal="center" vertical="center"/>
    </xf>
    <xf numFmtId="0" fontId="1" fillId="0" borderId="0" xfId="0" applyFont="1"/>
    <xf numFmtId="0" fontId="2" fillId="0" borderId="0" xfId="0" applyFont="1"/>
    <xf numFmtId="0" fontId="3" fillId="0" borderId="0" xfId="0" applyFont="1"/>
    <xf numFmtId="0" fontId="4" fillId="0" borderId="0" xfId="0" applyFont="1" applyAlignment="1">
      <alignment horizontal="left" vertical="top" wrapText="1"/>
    </xf>
    <xf numFmtId="0" fontId="4" fillId="0" borderId="0" xfId="0" applyFont="1"/>
    <xf numFmtId="0" fontId="3" fillId="0" borderId="0" xfId="0" applyFont="1" applyAlignment="1">
      <alignment horizontal="left" vertical="center"/>
    </xf>
    <xf numFmtId="9" fontId="4" fillId="3" borderId="1" xfId="0" applyNumberFormat="1" applyFont="1" applyFill="1" applyBorder="1" applyAlignment="1">
      <alignment horizontal="right" vertical="center"/>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4" fillId="0" borderId="1" xfId="0" applyFont="1" applyBorder="1" applyAlignment="1">
      <alignment horizontal="left" vertical="center"/>
    </xf>
    <xf numFmtId="164" fontId="4" fillId="3" borderId="1" xfId="0" applyNumberFormat="1" applyFont="1" applyFill="1" applyBorder="1" applyAlignment="1">
      <alignment horizontal="right" vertical="center"/>
    </xf>
    <xf numFmtId="164" fontId="4" fillId="0" borderId="1" xfId="0" applyNumberFormat="1" applyFont="1" applyBorder="1" applyAlignment="1">
      <alignment horizontal="right" vertical="center"/>
    </xf>
    <xf numFmtId="0" fontId="7" fillId="4" borderId="1" xfId="0" applyFont="1" applyFill="1" applyBorder="1" applyAlignment="1">
      <alignment horizontal="left" vertical="center"/>
    </xf>
    <xf numFmtId="164" fontId="7" fillId="4" borderId="1" xfId="0" applyNumberFormat="1" applyFont="1" applyFill="1" applyBorder="1" applyAlignment="1">
      <alignment horizontal="right" vertical="center"/>
    </xf>
    <xf numFmtId="0" fontId="7" fillId="0" borderId="0" xfId="0" applyFont="1" applyAlignment="1">
      <alignment horizontal="left" vertical="center"/>
    </xf>
    <xf numFmtId="165" fontId="4" fillId="0" borderId="1" xfId="0" applyNumberFormat="1" applyFont="1" applyBorder="1" applyAlignment="1">
      <alignment horizontal="right" vertical="center"/>
    </xf>
    <xf numFmtId="0" fontId="4" fillId="3" borderId="1" xfId="0" applyFont="1" applyFill="1" applyBorder="1" applyAlignment="1">
      <alignment horizontal="left" vertical="center"/>
    </xf>
    <xf numFmtId="0" fontId="6" fillId="2" borderId="1" xfId="0" applyFont="1" applyFill="1" applyBorder="1" applyAlignment="1">
      <alignment horizontal="right" vertical="center"/>
    </xf>
    <xf numFmtId="0" fontId="2" fillId="0" borderId="0" xfId="0" applyFont="1" applyAlignment="1">
      <alignment horizontal="left" vertical="center"/>
    </xf>
    <xf numFmtId="0" fontId="8" fillId="0" borderId="0" xfId="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CDB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rojectestimator.co.uk/terms-conditions-estimating-servic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projectestimator.co.uk/terms-conditions-estimating-serv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2"/>
  <sheetViews>
    <sheetView showGridLines="0" zoomScaleNormal="100" workbookViewId="0">
      <selection activeCell="B22" sqref="B22"/>
    </sheetView>
  </sheetViews>
  <sheetFormatPr defaultColWidth="8.7109375" defaultRowHeight="15" x14ac:dyDescent="0.25"/>
  <cols>
    <col min="1" max="1" width="3" customWidth="1"/>
    <col min="2" max="2" width="95" customWidth="1"/>
  </cols>
  <sheetData>
    <row r="2" spans="2:2" ht="20.25" x14ac:dyDescent="0.3">
      <c r="B2" s="9" t="s">
        <v>0</v>
      </c>
    </row>
    <row r="3" spans="2:2" x14ac:dyDescent="0.25">
      <c r="B3" s="10" t="s">
        <v>1</v>
      </c>
    </row>
    <row r="5" spans="2:2" x14ac:dyDescent="0.25">
      <c r="B5" s="11" t="s">
        <v>2</v>
      </c>
    </row>
    <row r="6" spans="2:2" ht="25.5" x14ac:dyDescent="0.25">
      <c r="B6" s="12" t="s">
        <v>3</v>
      </c>
    </row>
    <row r="7" spans="2:2" x14ac:dyDescent="0.25">
      <c r="B7" s="12" t="s">
        <v>4</v>
      </c>
    </row>
    <row r="8" spans="2:2" x14ac:dyDescent="0.25">
      <c r="B8" s="12" t="s">
        <v>5</v>
      </c>
    </row>
    <row r="9" spans="2:2" ht="25.5" x14ac:dyDescent="0.25">
      <c r="B9" s="12" t="s">
        <v>6</v>
      </c>
    </row>
    <row r="10" spans="2:2" x14ac:dyDescent="0.25">
      <c r="B10" s="13"/>
    </row>
    <row r="11" spans="2:2" x14ac:dyDescent="0.25">
      <c r="B11" s="11" t="s">
        <v>7</v>
      </c>
    </row>
    <row r="12" spans="2:2" x14ac:dyDescent="0.25">
      <c r="B12" s="12" t="s">
        <v>8</v>
      </c>
    </row>
    <row r="13" spans="2:2" x14ac:dyDescent="0.25">
      <c r="B13" s="12" t="s">
        <v>9</v>
      </c>
    </row>
    <row r="14" spans="2:2" x14ac:dyDescent="0.25">
      <c r="B14" s="13"/>
    </row>
    <row r="15" spans="2:2" x14ac:dyDescent="0.25">
      <c r="B15" s="11" t="s">
        <v>10</v>
      </c>
    </row>
    <row r="16" spans="2:2" x14ac:dyDescent="0.25">
      <c r="B16" s="12" t="s">
        <v>11</v>
      </c>
    </row>
    <row r="17" spans="2:2" x14ac:dyDescent="0.25">
      <c r="B17" s="13"/>
    </row>
    <row r="18" spans="2:2" x14ac:dyDescent="0.25">
      <c r="B18" s="11" t="s">
        <v>12</v>
      </c>
    </row>
    <row r="19" spans="2:2" ht="38.25" x14ac:dyDescent="0.25">
      <c r="B19" s="12" t="s">
        <v>13</v>
      </c>
    </row>
    <row r="21" spans="2:2" x14ac:dyDescent="0.25">
      <c r="B21" s="10" t="s">
        <v>14</v>
      </c>
    </row>
    <row r="22" spans="2:2" x14ac:dyDescent="0.25">
      <c r="B22" s="28" t="s">
        <v>80</v>
      </c>
    </row>
  </sheetData>
  <hyperlinks>
    <hyperlink ref="B22" r:id="rId1" xr:uid="{0AE59436-E427-4A6D-BC63-C8424972BC68}"/>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showGridLines="0" zoomScaleNormal="100" workbookViewId="0">
      <selection sqref="A1:G1"/>
    </sheetView>
  </sheetViews>
  <sheetFormatPr defaultColWidth="8.7109375" defaultRowHeight="15" x14ac:dyDescent="0.25"/>
  <cols>
    <col min="1" max="1" width="34" customWidth="1"/>
    <col min="2" max="2" width="14" customWidth="1"/>
    <col min="3" max="3" width="15" customWidth="1"/>
    <col min="4" max="4" width="14" customWidth="1"/>
    <col min="5" max="7" width="15" customWidth="1"/>
    <col min="9" max="9" width="34" customWidth="1"/>
  </cols>
  <sheetData>
    <row r="1" spans="1:9" ht="25.5" customHeight="1" x14ac:dyDescent="0.25">
      <c r="A1" s="8" t="s">
        <v>15</v>
      </c>
      <c r="B1" s="8"/>
      <c r="C1" s="8"/>
      <c r="D1" s="8"/>
      <c r="E1" s="8"/>
      <c r="F1" s="8"/>
      <c r="G1" s="8"/>
    </row>
    <row r="3" spans="1:9" x14ac:dyDescent="0.25">
      <c r="A3" s="11" t="s">
        <v>16</v>
      </c>
    </row>
    <row r="4" spans="1:9" x14ac:dyDescent="0.25">
      <c r="A4" s="14" t="s">
        <v>17</v>
      </c>
      <c r="B4" s="15">
        <v>0.3</v>
      </c>
    </row>
    <row r="5" spans="1:9" x14ac:dyDescent="0.25">
      <c r="A5" s="14" t="s">
        <v>18</v>
      </c>
      <c r="B5" s="15">
        <v>0.12</v>
      </c>
    </row>
    <row r="6" spans="1:9" x14ac:dyDescent="0.25">
      <c r="A6" s="14" t="s">
        <v>19</v>
      </c>
      <c r="B6" s="15">
        <v>0.12</v>
      </c>
    </row>
    <row r="7" spans="1:9" x14ac:dyDescent="0.25">
      <c r="A7" s="14" t="s">
        <v>20</v>
      </c>
      <c r="B7" s="15">
        <v>0.05</v>
      </c>
    </row>
    <row r="8" spans="1:9" x14ac:dyDescent="0.25">
      <c r="A8" s="14" t="s">
        <v>21</v>
      </c>
      <c r="B8" s="15">
        <v>0.2</v>
      </c>
    </row>
    <row r="11" spans="1:9" ht="21.75" customHeight="1" x14ac:dyDescent="0.25">
      <c r="A11" s="16" t="s">
        <v>22</v>
      </c>
      <c r="B11" s="17" t="s">
        <v>23</v>
      </c>
      <c r="C11" s="17" t="s">
        <v>24</v>
      </c>
      <c r="D11" s="17" t="s">
        <v>25</v>
      </c>
      <c r="E11" s="17" t="s">
        <v>26</v>
      </c>
      <c r="F11" s="17" t="s">
        <v>27</v>
      </c>
      <c r="G11" s="17" t="s">
        <v>28</v>
      </c>
    </row>
    <row r="12" spans="1:9" x14ac:dyDescent="0.25">
      <c r="A12" s="18" t="s">
        <v>29</v>
      </c>
      <c r="B12" s="19">
        <v>1200</v>
      </c>
      <c r="C12" s="19">
        <v>900</v>
      </c>
      <c r="D12" s="19">
        <v>350</v>
      </c>
      <c r="E12" s="20">
        <f t="shared" ref="E12:E31" si="0">B12+C12+D12</f>
        <v>2450</v>
      </c>
      <c r="F12" s="20">
        <f t="shared" ref="F12:F31" si="1">B12*(1+$B$4)+C12*(1+$B$5)+D12*(1+$B$6)</f>
        <v>2960</v>
      </c>
      <c r="G12" s="20">
        <f t="shared" ref="G12:G31" si="2">F12-E12</f>
        <v>510</v>
      </c>
      <c r="I12" s="10" t="s">
        <v>30</v>
      </c>
    </row>
    <row r="13" spans="1:9" x14ac:dyDescent="0.25">
      <c r="A13" s="18" t="s">
        <v>31</v>
      </c>
      <c r="B13" s="19">
        <v>0</v>
      </c>
      <c r="C13" s="19">
        <v>0</v>
      </c>
      <c r="D13" s="19">
        <v>0</v>
      </c>
      <c r="E13" s="20">
        <f t="shared" si="0"/>
        <v>0</v>
      </c>
      <c r="F13" s="20">
        <f t="shared" si="1"/>
        <v>0</v>
      </c>
      <c r="G13" s="20">
        <f t="shared" si="2"/>
        <v>0</v>
      </c>
    </row>
    <row r="14" spans="1:9" x14ac:dyDescent="0.25">
      <c r="A14" s="18" t="s">
        <v>32</v>
      </c>
      <c r="B14" s="19">
        <v>0</v>
      </c>
      <c r="C14" s="19">
        <v>0</v>
      </c>
      <c r="D14" s="19">
        <v>0</v>
      </c>
      <c r="E14" s="20">
        <f t="shared" si="0"/>
        <v>0</v>
      </c>
      <c r="F14" s="20">
        <f t="shared" si="1"/>
        <v>0</v>
      </c>
      <c r="G14" s="20">
        <f t="shared" si="2"/>
        <v>0</v>
      </c>
    </row>
    <row r="15" spans="1:9" x14ac:dyDescent="0.25">
      <c r="A15" s="18" t="s">
        <v>33</v>
      </c>
      <c r="B15" s="19">
        <v>0</v>
      </c>
      <c r="C15" s="19">
        <v>0</v>
      </c>
      <c r="D15" s="19">
        <v>0</v>
      </c>
      <c r="E15" s="20">
        <f t="shared" si="0"/>
        <v>0</v>
      </c>
      <c r="F15" s="20">
        <f t="shared" si="1"/>
        <v>0</v>
      </c>
      <c r="G15" s="20">
        <f t="shared" si="2"/>
        <v>0</v>
      </c>
    </row>
    <row r="16" spans="1:9" x14ac:dyDescent="0.25">
      <c r="A16" s="18" t="s">
        <v>34</v>
      </c>
      <c r="B16" s="19">
        <v>0</v>
      </c>
      <c r="C16" s="19">
        <v>0</v>
      </c>
      <c r="D16" s="19">
        <v>0</v>
      </c>
      <c r="E16" s="20">
        <f t="shared" si="0"/>
        <v>0</v>
      </c>
      <c r="F16" s="20">
        <f t="shared" si="1"/>
        <v>0</v>
      </c>
      <c r="G16" s="20">
        <f t="shared" si="2"/>
        <v>0</v>
      </c>
    </row>
    <row r="17" spans="1:7" x14ac:dyDescent="0.25">
      <c r="A17" s="18" t="s">
        <v>35</v>
      </c>
      <c r="B17" s="19">
        <v>0</v>
      </c>
      <c r="C17" s="19">
        <v>0</v>
      </c>
      <c r="D17" s="19">
        <v>0</v>
      </c>
      <c r="E17" s="20">
        <f t="shared" si="0"/>
        <v>0</v>
      </c>
      <c r="F17" s="20">
        <f t="shared" si="1"/>
        <v>0</v>
      </c>
      <c r="G17" s="20">
        <f t="shared" si="2"/>
        <v>0</v>
      </c>
    </row>
    <row r="18" spans="1:7" x14ac:dyDescent="0.25">
      <c r="A18" s="18" t="s">
        <v>36</v>
      </c>
      <c r="B18" s="19">
        <v>0</v>
      </c>
      <c r="C18" s="19">
        <v>0</v>
      </c>
      <c r="D18" s="19">
        <v>0</v>
      </c>
      <c r="E18" s="20">
        <f t="shared" si="0"/>
        <v>0</v>
      </c>
      <c r="F18" s="20">
        <f t="shared" si="1"/>
        <v>0</v>
      </c>
      <c r="G18" s="20">
        <f t="shared" si="2"/>
        <v>0</v>
      </c>
    </row>
    <row r="19" spans="1:7" x14ac:dyDescent="0.25">
      <c r="A19" s="18" t="s">
        <v>37</v>
      </c>
      <c r="B19" s="19">
        <v>0</v>
      </c>
      <c r="C19" s="19">
        <v>0</v>
      </c>
      <c r="D19" s="19">
        <v>0</v>
      </c>
      <c r="E19" s="20">
        <f t="shared" si="0"/>
        <v>0</v>
      </c>
      <c r="F19" s="20">
        <f t="shared" si="1"/>
        <v>0</v>
      </c>
      <c r="G19" s="20">
        <f t="shared" si="2"/>
        <v>0</v>
      </c>
    </row>
    <row r="20" spans="1:7" x14ac:dyDescent="0.25">
      <c r="A20" s="18" t="s">
        <v>38</v>
      </c>
      <c r="B20" s="19">
        <v>0</v>
      </c>
      <c r="C20" s="19">
        <v>0</v>
      </c>
      <c r="D20" s="19">
        <v>0</v>
      </c>
      <c r="E20" s="20">
        <f t="shared" si="0"/>
        <v>0</v>
      </c>
      <c r="F20" s="20">
        <f t="shared" si="1"/>
        <v>0</v>
      </c>
      <c r="G20" s="20">
        <f t="shared" si="2"/>
        <v>0</v>
      </c>
    </row>
    <row r="21" spans="1:7" x14ac:dyDescent="0.25">
      <c r="A21" s="18" t="s">
        <v>39</v>
      </c>
      <c r="B21" s="19">
        <v>0</v>
      </c>
      <c r="C21" s="19">
        <v>0</v>
      </c>
      <c r="D21" s="19">
        <v>0</v>
      </c>
      <c r="E21" s="20">
        <f t="shared" si="0"/>
        <v>0</v>
      </c>
      <c r="F21" s="20">
        <f t="shared" si="1"/>
        <v>0</v>
      </c>
      <c r="G21" s="20">
        <f t="shared" si="2"/>
        <v>0</v>
      </c>
    </row>
    <row r="22" spans="1:7" x14ac:dyDescent="0.25">
      <c r="A22" s="18" t="s">
        <v>40</v>
      </c>
      <c r="B22" s="19">
        <v>0</v>
      </c>
      <c r="C22" s="19">
        <v>0</v>
      </c>
      <c r="D22" s="19">
        <v>0</v>
      </c>
      <c r="E22" s="20">
        <f t="shared" si="0"/>
        <v>0</v>
      </c>
      <c r="F22" s="20">
        <f t="shared" si="1"/>
        <v>0</v>
      </c>
      <c r="G22" s="20">
        <f t="shared" si="2"/>
        <v>0</v>
      </c>
    </row>
    <row r="23" spans="1:7" x14ac:dyDescent="0.25">
      <c r="A23" s="18" t="s">
        <v>41</v>
      </c>
      <c r="B23" s="19">
        <v>0</v>
      </c>
      <c r="C23" s="19">
        <v>0</v>
      </c>
      <c r="D23" s="19">
        <v>0</v>
      </c>
      <c r="E23" s="20">
        <f t="shared" si="0"/>
        <v>0</v>
      </c>
      <c r="F23" s="20">
        <f t="shared" si="1"/>
        <v>0</v>
      </c>
      <c r="G23" s="20">
        <f t="shared" si="2"/>
        <v>0</v>
      </c>
    </row>
    <row r="24" spans="1:7" x14ac:dyDescent="0.25">
      <c r="A24" s="18" t="s">
        <v>42</v>
      </c>
      <c r="B24" s="19">
        <v>0</v>
      </c>
      <c r="C24" s="19">
        <v>0</v>
      </c>
      <c r="D24" s="19">
        <v>0</v>
      </c>
      <c r="E24" s="20">
        <f t="shared" si="0"/>
        <v>0</v>
      </c>
      <c r="F24" s="20">
        <f t="shared" si="1"/>
        <v>0</v>
      </c>
      <c r="G24" s="20">
        <f t="shared" si="2"/>
        <v>0</v>
      </c>
    </row>
    <row r="25" spans="1:7" x14ac:dyDescent="0.25">
      <c r="A25" s="18" t="s">
        <v>43</v>
      </c>
      <c r="B25" s="19">
        <v>0</v>
      </c>
      <c r="C25" s="19">
        <v>0</v>
      </c>
      <c r="D25" s="19">
        <v>0</v>
      </c>
      <c r="E25" s="20">
        <f t="shared" si="0"/>
        <v>0</v>
      </c>
      <c r="F25" s="20">
        <f t="shared" si="1"/>
        <v>0</v>
      </c>
      <c r="G25" s="20">
        <f t="shared" si="2"/>
        <v>0</v>
      </c>
    </row>
    <row r="26" spans="1:7" x14ac:dyDescent="0.25">
      <c r="A26" s="18" t="s">
        <v>44</v>
      </c>
      <c r="B26" s="19">
        <v>0</v>
      </c>
      <c r="C26" s="19">
        <v>0</v>
      </c>
      <c r="D26" s="19">
        <v>0</v>
      </c>
      <c r="E26" s="20">
        <f t="shared" si="0"/>
        <v>0</v>
      </c>
      <c r="F26" s="20">
        <f t="shared" si="1"/>
        <v>0</v>
      </c>
      <c r="G26" s="20">
        <f t="shared" si="2"/>
        <v>0</v>
      </c>
    </row>
    <row r="27" spans="1:7" x14ac:dyDescent="0.25">
      <c r="A27" s="18" t="s">
        <v>45</v>
      </c>
      <c r="B27" s="19">
        <v>0</v>
      </c>
      <c r="C27" s="19">
        <v>0</v>
      </c>
      <c r="D27" s="19">
        <v>0</v>
      </c>
      <c r="E27" s="20">
        <f t="shared" si="0"/>
        <v>0</v>
      </c>
      <c r="F27" s="20">
        <f t="shared" si="1"/>
        <v>0</v>
      </c>
      <c r="G27" s="20">
        <f t="shared" si="2"/>
        <v>0</v>
      </c>
    </row>
    <row r="28" spans="1:7" x14ac:dyDescent="0.25">
      <c r="A28" s="18" t="s">
        <v>46</v>
      </c>
      <c r="B28" s="19">
        <v>0</v>
      </c>
      <c r="C28" s="19">
        <v>0</v>
      </c>
      <c r="D28" s="19">
        <v>0</v>
      </c>
      <c r="E28" s="20">
        <f t="shared" si="0"/>
        <v>0</v>
      </c>
      <c r="F28" s="20">
        <f t="shared" si="1"/>
        <v>0</v>
      </c>
      <c r="G28" s="20">
        <f t="shared" si="2"/>
        <v>0</v>
      </c>
    </row>
    <row r="29" spans="1:7" x14ac:dyDescent="0.25">
      <c r="A29" s="18" t="s">
        <v>47</v>
      </c>
      <c r="B29" s="19">
        <v>0</v>
      </c>
      <c r="C29" s="19">
        <v>0</v>
      </c>
      <c r="D29" s="19">
        <v>0</v>
      </c>
      <c r="E29" s="20">
        <f t="shared" si="0"/>
        <v>0</v>
      </c>
      <c r="F29" s="20">
        <f t="shared" si="1"/>
        <v>0</v>
      </c>
      <c r="G29" s="20">
        <f t="shared" si="2"/>
        <v>0</v>
      </c>
    </row>
    <row r="30" spans="1:7" x14ac:dyDescent="0.25">
      <c r="A30" s="18" t="s">
        <v>48</v>
      </c>
      <c r="B30" s="19">
        <v>0</v>
      </c>
      <c r="C30" s="19">
        <v>0</v>
      </c>
      <c r="D30" s="19">
        <v>0</v>
      </c>
      <c r="E30" s="20">
        <f t="shared" si="0"/>
        <v>0</v>
      </c>
      <c r="F30" s="20">
        <f t="shared" si="1"/>
        <v>0</v>
      </c>
      <c r="G30" s="20">
        <f t="shared" si="2"/>
        <v>0</v>
      </c>
    </row>
    <row r="31" spans="1:7" x14ac:dyDescent="0.25">
      <c r="A31" s="18" t="s">
        <v>49</v>
      </c>
      <c r="B31" s="19">
        <v>0</v>
      </c>
      <c r="C31" s="19">
        <v>0</v>
      </c>
      <c r="D31" s="19">
        <v>0</v>
      </c>
      <c r="E31" s="20">
        <f t="shared" si="0"/>
        <v>0</v>
      </c>
      <c r="F31" s="20">
        <f t="shared" si="1"/>
        <v>0</v>
      </c>
      <c r="G31" s="20">
        <f t="shared" si="2"/>
        <v>0</v>
      </c>
    </row>
    <row r="32" spans="1:7" x14ac:dyDescent="0.25">
      <c r="A32" s="21" t="s">
        <v>50</v>
      </c>
      <c r="B32" s="22">
        <f t="shared" ref="B32:G32" si="3">SUM(B12:B31)</f>
        <v>1200</v>
      </c>
      <c r="C32" s="22">
        <f t="shared" si="3"/>
        <v>900</v>
      </c>
      <c r="D32" s="22">
        <f t="shared" si="3"/>
        <v>350</v>
      </c>
      <c r="E32" s="22">
        <f t="shared" si="3"/>
        <v>2450</v>
      </c>
      <c r="F32" s="22">
        <f t="shared" si="3"/>
        <v>2960</v>
      </c>
      <c r="G32" s="22">
        <f t="shared" si="3"/>
        <v>510</v>
      </c>
    </row>
    <row r="34" spans="1:3" x14ac:dyDescent="0.25">
      <c r="A34" s="14" t="s">
        <v>51</v>
      </c>
      <c r="C34" s="20">
        <f>E32</f>
        <v>2450</v>
      </c>
    </row>
    <row r="35" spans="1:3" x14ac:dyDescent="0.25">
      <c r="A35" s="14" t="s">
        <v>52</v>
      </c>
      <c r="C35" s="20">
        <f>F32</f>
        <v>2960</v>
      </c>
    </row>
    <row r="36" spans="1:3" x14ac:dyDescent="0.25">
      <c r="A36" s="14" t="s">
        <v>53</v>
      </c>
      <c r="C36" s="20">
        <f>F32*B7</f>
        <v>148</v>
      </c>
    </row>
    <row r="37" spans="1:3" x14ac:dyDescent="0.25">
      <c r="A37" s="14" t="s">
        <v>54</v>
      </c>
      <c r="C37" s="20">
        <f>F32+C36</f>
        <v>3108</v>
      </c>
    </row>
    <row r="38" spans="1:3" x14ac:dyDescent="0.25">
      <c r="A38" s="14" t="s">
        <v>55</v>
      </c>
      <c r="C38" s="20">
        <f>C37*B8</f>
        <v>621.6</v>
      </c>
    </row>
    <row r="39" spans="1:3" x14ac:dyDescent="0.25">
      <c r="A39" s="23" t="s">
        <v>56</v>
      </c>
      <c r="C39" s="22">
        <f>C37+C38</f>
        <v>3729.6</v>
      </c>
    </row>
    <row r="41" spans="1:3" x14ac:dyDescent="0.25">
      <c r="A41" s="14" t="s">
        <v>57</v>
      </c>
      <c r="C41" s="20">
        <f>G32</f>
        <v>510</v>
      </c>
    </row>
    <row r="42" spans="1:3" x14ac:dyDescent="0.25">
      <c r="A42" s="14" t="s">
        <v>58</v>
      </c>
      <c r="C42" s="24">
        <f>IFERROR(G32/E32,0)</f>
        <v>0.20816326530612245</v>
      </c>
    </row>
  </sheetData>
  <mergeCells count="1">
    <mergeCell ref="A1:G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0"/>
  <sheetViews>
    <sheetView showGridLines="0" tabSelected="1" zoomScaleNormal="100" workbookViewId="0">
      <selection activeCell="A50" sqref="A50"/>
    </sheetView>
  </sheetViews>
  <sheetFormatPr defaultColWidth="8.7109375" defaultRowHeight="15" x14ac:dyDescent="0.25"/>
  <cols>
    <col min="1" max="1" width="40" customWidth="1"/>
    <col min="2" max="2" width="22" customWidth="1"/>
    <col min="3" max="3" width="20" customWidth="1"/>
  </cols>
  <sheetData>
    <row r="1" spans="1:3" ht="25.5" customHeight="1" x14ac:dyDescent="0.25">
      <c r="A1" s="8" t="s">
        <v>59</v>
      </c>
      <c r="B1" s="8"/>
      <c r="C1" s="8"/>
    </row>
    <row r="3" spans="1:3" x14ac:dyDescent="0.25">
      <c r="A3" s="14" t="s">
        <v>60</v>
      </c>
      <c r="B3" s="25"/>
    </row>
    <row r="4" spans="1:3" x14ac:dyDescent="0.25">
      <c r="A4" s="14" t="s">
        <v>61</v>
      </c>
      <c r="B4" s="25"/>
    </row>
    <row r="5" spans="1:3" x14ac:dyDescent="0.25">
      <c r="A5" s="14" t="s">
        <v>62</v>
      </c>
      <c r="B5" s="25"/>
    </row>
    <row r="6" spans="1:3" x14ac:dyDescent="0.25">
      <c r="A6" s="14" t="s">
        <v>63</v>
      </c>
      <c r="B6" s="25"/>
    </row>
    <row r="8" spans="1:3" x14ac:dyDescent="0.25">
      <c r="A8" s="14" t="s">
        <v>64</v>
      </c>
      <c r="B8" s="25"/>
    </row>
    <row r="9" spans="1:3" x14ac:dyDescent="0.25">
      <c r="A9" s="14" t="s">
        <v>65</v>
      </c>
      <c r="B9" s="25"/>
    </row>
    <row r="10" spans="1:3" x14ac:dyDescent="0.25">
      <c r="A10" s="14" t="s">
        <v>66</v>
      </c>
      <c r="B10" s="25"/>
    </row>
    <row r="11" spans="1:3" x14ac:dyDescent="0.25">
      <c r="A11" s="14" t="s">
        <v>67</v>
      </c>
      <c r="B11" s="25"/>
    </row>
    <row r="12" spans="1:3" x14ac:dyDescent="0.25">
      <c r="A12" s="14" t="s">
        <v>68</v>
      </c>
      <c r="B12" s="25" t="s">
        <v>69</v>
      </c>
    </row>
    <row r="14" spans="1:3" ht="39.75" customHeight="1" x14ac:dyDescent="0.25">
      <c r="A14" s="14" t="s">
        <v>70</v>
      </c>
      <c r="B14" s="7"/>
      <c r="C14" s="7"/>
    </row>
    <row r="16" spans="1:3" x14ac:dyDescent="0.25">
      <c r="A16" s="6" t="s">
        <v>71</v>
      </c>
      <c r="B16" s="6"/>
      <c r="C16" s="26" t="s">
        <v>72</v>
      </c>
    </row>
    <row r="17" spans="1:3" x14ac:dyDescent="0.25">
      <c r="A17" s="5" t="str">
        <f>IF('Builder View'!F12=0,"",'Builder View'!A12)</f>
        <v>Site setup &amp; welfare</v>
      </c>
      <c r="B17" s="5"/>
      <c r="C17" s="20">
        <f>IF('Builder View'!F12=0,"",'Builder View'!F12)</f>
        <v>2960</v>
      </c>
    </row>
    <row r="18" spans="1:3" x14ac:dyDescent="0.25">
      <c r="A18" s="5" t="str">
        <f>IF('Builder View'!F13=0,"",'Builder View'!A13)</f>
        <v/>
      </c>
      <c r="B18" s="5"/>
      <c r="C18" s="20" t="str">
        <f>IF('Builder View'!F13=0,"",'Builder View'!F13)</f>
        <v/>
      </c>
    </row>
    <row r="19" spans="1:3" x14ac:dyDescent="0.25">
      <c r="A19" s="5" t="str">
        <f>IF('Builder View'!F14=0,"",'Builder View'!A14)</f>
        <v/>
      </c>
      <c r="B19" s="5"/>
      <c r="C19" s="20" t="str">
        <f>IF('Builder View'!F14=0,"",'Builder View'!F14)</f>
        <v/>
      </c>
    </row>
    <row r="20" spans="1:3" x14ac:dyDescent="0.25">
      <c r="A20" s="5" t="str">
        <f>IF('Builder View'!F15=0,"",'Builder View'!A15)</f>
        <v/>
      </c>
      <c r="B20" s="5"/>
      <c r="C20" s="20" t="str">
        <f>IF('Builder View'!F15=0,"",'Builder View'!F15)</f>
        <v/>
      </c>
    </row>
    <row r="21" spans="1:3" x14ac:dyDescent="0.25">
      <c r="A21" s="5" t="str">
        <f>IF('Builder View'!F16=0,"",'Builder View'!A16)</f>
        <v/>
      </c>
      <c r="B21" s="5"/>
      <c r="C21" s="20" t="str">
        <f>IF('Builder View'!F16=0,"",'Builder View'!F16)</f>
        <v/>
      </c>
    </row>
    <row r="22" spans="1:3" x14ac:dyDescent="0.25">
      <c r="A22" s="5" t="str">
        <f>IF('Builder View'!F17=0,"",'Builder View'!A17)</f>
        <v/>
      </c>
      <c r="B22" s="5"/>
      <c r="C22" s="20" t="str">
        <f>IF('Builder View'!F17=0,"",'Builder View'!F17)</f>
        <v/>
      </c>
    </row>
    <row r="23" spans="1:3" x14ac:dyDescent="0.25">
      <c r="A23" s="5" t="str">
        <f>IF('Builder View'!F18=0,"",'Builder View'!A18)</f>
        <v/>
      </c>
      <c r="B23" s="5"/>
      <c r="C23" s="20" t="str">
        <f>IF('Builder View'!F18=0,"",'Builder View'!F18)</f>
        <v/>
      </c>
    </row>
    <row r="24" spans="1:3" x14ac:dyDescent="0.25">
      <c r="A24" s="5" t="str">
        <f>IF('Builder View'!F19=0,"",'Builder View'!A19)</f>
        <v/>
      </c>
      <c r="B24" s="5"/>
      <c r="C24" s="20" t="str">
        <f>IF('Builder View'!F19=0,"",'Builder View'!F19)</f>
        <v/>
      </c>
    </row>
    <row r="25" spans="1:3" x14ac:dyDescent="0.25">
      <c r="A25" s="5" t="str">
        <f>IF('Builder View'!F20=0,"",'Builder View'!A20)</f>
        <v/>
      </c>
      <c r="B25" s="5"/>
      <c r="C25" s="20" t="str">
        <f>IF('Builder View'!F20=0,"",'Builder View'!F20)</f>
        <v/>
      </c>
    </row>
    <row r="26" spans="1:3" x14ac:dyDescent="0.25">
      <c r="A26" s="5" t="str">
        <f>IF('Builder View'!F21=0,"",'Builder View'!A21)</f>
        <v/>
      </c>
      <c r="B26" s="5"/>
      <c r="C26" s="20" t="str">
        <f>IF('Builder View'!F21=0,"",'Builder View'!F21)</f>
        <v/>
      </c>
    </row>
    <row r="27" spans="1:3" x14ac:dyDescent="0.25">
      <c r="A27" s="5" t="str">
        <f>IF('Builder View'!F22=0,"",'Builder View'!A22)</f>
        <v/>
      </c>
      <c r="B27" s="5"/>
      <c r="C27" s="20" t="str">
        <f>IF('Builder View'!F22=0,"",'Builder View'!F22)</f>
        <v/>
      </c>
    </row>
    <row r="28" spans="1:3" x14ac:dyDescent="0.25">
      <c r="A28" s="5" t="str">
        <f>IF('Builder View'!F23=0,"",'Builder View'!A23)</f>
        <v/>
      </c>
      <c r="B28" s="5"/>
      <c r="C28" s="20" t="str">
        <f>IF('Builder View'!F23=0,"",'Builder View'!F23)</f>
        <v/>
      </c>
    </row>
    <row r="29" spans="1:3" x14ac:dyDescent="0.25">
      <c r="A29" s="5" t="str">
        <f>IF('Builder View'!F24=0,"",'Builder View'!A24)</f>
        <v/>
      </c>
      <c r="B29" s="5"/>
      <c r="C29" s="20" t="str">
        <f>IF('Builder View'!F24=0,"",'Builder View'!F24)</f>
        <v/>
      </c>
    </row>
    <row r="30" spans="1:3" x14ac:dyDescent="0.25">
      <c r="A30" s="5" t="str">
        <f>IF('Builder View'!F25=0,"",'Builder View'!A25)</f>
        <v/>
      </c>
      <c r="B30" s="5"/>
      <c r="C30" s="20" t="str">
        <f>IF('Builder View'!F25=0,"",'Builder View'!F25)</f>
        <v/>
      </c>
    </row>
    <row r="31" spans="1:3" x14ac:dyDescent="0.25">
      <c r="A31" s="5" t="str">
        <f>IF('Builder View'!F26=0,"",'Builder View'!A26)</f>
        <v/>
      </c>
      <c r="B31" s="5"/>
      <c r="C31" s="20" t="str">
        <f>IF('Builder View'!F26=0,"",'Builder View'!F26)</f>
        <v/>
      </c>
    </row>
    <row r="32" spans="1:3" x14ac:dyDescent="0.25">
      <c r="A32" s="5" t="str">
        <f>IF('Builder View'!F27=0,"",'Builder View'!A27)</f>
        <v/>
      </c>
      <c r="B32" s="5"/>
      <c r="C32" s="20" t="str">
        <f>IF('Builder View'!F27=0,"",'Builder View'!F27)</f>
        <v/>
      </c>
    </row>
    <row r="33" spans="1:3" x14ac:dyDescent="0.25">
      <c r="A33" s="5" t="str">
        <f>IF('Builder View'!F28=0,"",'Builder View'!A28)</f>
        <v/>
      </c>
      <c r="B33" s="5"/>
      <c r="C33" s="20" t="str">
        <f>IF('Builder View'!F28=0,"",'Builder View'!F28)</f>
        <v/>
      </c>
    </row>
    <row r="34" spans="1:3" x14ac:dyDescent="0.25">
      <c r="A34" s="5" t="str">
        <f>IF('Builder View'!F29=0,"",'Builder View'!A29)</f>
        <v/>
      </c>
      <c r="B34" s="5"/>
      <c r="C34" s="20" t="str">
        <f>IF('Builder View'!F29=0,"",'Builder View'!F29)</f>
        <v/>
      </c>
    </row>
    <row r="35" spans="1:3" x14ac:dyDescent="0.25">
      <c r="A35" s="5" t="str">
        <f>IF('Builder View'!F30=0,"",'Builder View'!A30)</f>
        <v/>
      </c>
      <c r="B35" s="5"/>
      <c r="C35" s="20" t="str">
        <f>IF('Builder View'!F30=0,"",'Builder View'!F30)</f>
        <v/>
      </c>
    </row>
    <row r="36" spans="1:3" x14ac:dyDescent="0.25">
      <c r="A36" s="5" t="str">
        <f>IF('Builder View'!F31=0,"",'Builder View'!A31)</f>
        <v/>
      </c>
      <c r="B36" s="5"/>
      <c r="C36" s="20" t="str">
        <f>IF('Builder View'!F31=0,"",'Builder View'!F31)</f>
        <v/>
      </c>
    </row>
    <row r="37" spans="1:3" x14ac:dyDescent="0.25">
      <c r="A37" s="5" t="s">
        <v>73</v>
      </c>
      <c r="B37" s="5"/>
      <c r="C37" s="20">
        <f>'Builder View'!C36</f>
        <v>148</v>
      </c>
    </row>
    <row r="38" spans="1:3" x14ac:dyDescent="0.25">
      <c r="A38" s="4" t="s">
        <v>54</v>
      </c>
      <c r="B38" s="4"/>
      <c r="C38" s="20">
        <f>'Builder View'!C37</f>
        <v>3108</v>
      </c>
    </row>
    <row r="39" spans="1:3" x14ac:dyDescent="0.25">
      <c r="A39" s="4" t="s">
        <v>74</v>
      </c>
      <c r="B39" s="4"/>
      <c r="C39" s="20">
        <f>'Builder View'!C38</f>
        <v>621.6</v>
      </c>
    </row>
    <row r="40" spans="1:3" x14ac:dyDescent="0.25">
      <c r="A40" s="3" t="s">
        <v>56</v>
      </c>
      <c r="B40" s="3"/>
      <c r="C40" s="22">
        <f>'Builder View'!C39</f>
        <v>3729.6</v>
      </c>
    </row>
    <row r="42" spans="1:3" ht="30" customHeight="1" x14ac:dyDescent="0.25">
      <c r="A42" s="2" t="s">
        <v>75</v>
      </c>
      <c r="B42" s="2"/>
      <c r="C42" s="2"/>
    </row>
    <row r="44" spans="1:3" x14ac:dyDescent="0.25">
      <c r="A44" s="14" t="s">
        <v>76</v>
      </c>
    </row>
    <row r="45" spans="1:3" ht="15" customHeight="1" x14ac:dyDescent="0.25">
      <c r="A45" s="1" t="s">
        <v>77</v>
      </c>
      <c r="B45" s="1"/>
      <c r="C45" s="1"/>
    </row>
    <row r="46" spans="1:3" ht="15" customHeight="1" x14ac:dyDescent="0.25">
      <c r="A46" s="1" t="s">
        <v>78</v>
      </c>
      <c r="B46" s="1"/>
      <c r="C46" s="1"/>
    </row>
    <row r="47" spans="1:3" ht="15" customHeight="1" x14ac:dyDescent="0.25">
      <c r="A47" s="1" t="s">
        <v>79</v>
      </c>
      <c r="B47" s="1"/>
      <c r="C47" s="1"/>
    </row>
    <row r="49" spans="1:1" x14ac:dyDescent="0.25">
      <c r="A49" s="27" t="s">
        <v>14</v>
      </c>
    </row>
    <row r="50" spans="1:1" x14ac:dyDescent="0.25">
      <c r="A50" s="28" t="s">
        <v>80</v>
      </c>
    </row>
  </sheetData>
  <mergeCells count="31">
    <mergeCell ref="A47:C47"/>
    <mergeCell ref="A39:B39"/>
    <mergeCell ref="A40:B40"/>
    <mergeCell ref="A42:C42"/>
    <mergeCell ref="A45:C45"/>
    <mergeCell ref="A46:C46"/>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C1"/>
    <mergeCell ref="B14:C14"/>
    <mergeCell ref="A16:B16"/>
    <mergeCell ref="A17:B17"/>
    <mergeCell ref="A18:B18"/>
  </mergeCells>
  <hyperlinks>
    <hyperlink ref="A50" r:id="rId1" xr:uid="{DF358038-EF1D-44E9-91BC-F6269DA67FD9}"/>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Builder View</vt:lpstr>
      <vt:lpstr>Client Quote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Michael Bannister</cp:lastModifiedBy>
  <cp:revision>0</cp:revision>
  <dcterms:created xsi:type="dcterms:W3CDTF">2026-07-28T15:27:44Z</dcterms:created>
  <dcterms:modified xsi:type="dcterms:W3CDTF">2026-09-16T13:41:31Z</dcterms:modified>
  <dc:language>en-US</dc:language>
</cp:coreProperties>
</file>